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.nagy\Desktop\"/>
    </mc:Choice>
  </mc:AlternateContent>
  <xr:revisionPtr revIDLastSave="0" documentId="13_ncr:1_{F47994AF-D4DD-46FF-A489-782F8CB99A88}" xr6:coauthVersionLast="47" xr6:coauthVersionMax="47" xr10:uidLastSave="{00000000-0000-0000-0000-000000000000}"/>
  <bookViews>
    <workbookView xWindow="-120" yWindow="-120" windowWidth="29040" windowHeight="15840" xr2:uid="{5C88E7A5-C32D-4A4F-AAFB-69F64C9E1DE2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6" i="1"/>
  <c r="F36" i="1"/>
  <c r="F35" i="1"/>
  <c r="F34" i="1"/>
  <c r="F26" i="1"/>
  <c r="F25" i="1"/>
  <c r="F15" i="1"/>
  <c r="F14" i="1"/>
  <c r="F4" i="1"/>
  <c r="F5" i="1"/>
  <c r="F47" i="1"/>
  <c r="F37" i="1"/>
  <c r="F28" i="1"/>
  <c r="F27" i="1"/>
  <c r="F17" i="1"/>
  <c r="F16" i="1"/>
  <c r="F7" i="1"/>
  <c r="F6" i="1"/>
  <c r="F38" i="1" l="1"/>
  <c r="F48" i="1"/>
  <c r="F18" i="1" l="1"/>
  <c r="F29" i="1"/>
  <c r="F8" i="1"/>
</calcChain>
</file>

<file path=xl/sharedStrings.xml><?xml version="1.0" encoding="utf-8"?>
<sst xmlns="http://schemas.openxmlformats.org/spreadsheetml/2006/main" count="66" uniqueCount="18">
  <si>
    <t>Kerékhajtómű</t>
  </si>
  <si>
    <t>Villamos hajtómű</t>
  </si>
  <si>
    <t>Szükséges anyagok</t>
  </si>
  <si>
    <t>Tornyok száma</t>
  </si>
  <si>
    <t>Anyagszükséglet kalkulátor</t>
  </si>
  <si>
    <t>Torony</t>
  </si>
  <si>
    <t>Qualitium Gear GL-5 85W140 10 L/kanna</t>
  </si>
  <si>
    <t>Többcélú kenőzsír 0,4kg</t>
  </si>
  <si>
    <t>Flakonos zsír spray 400ml</t>
  </si>
  <si>
    <t>Felhasznált mennyiség/torony [liter]</t>
  </si>
  <si>
    <t>Ár+Áfa [Huf]</t>
  </si>
  <si>
    <t>LineStar 2 kerekes központ</t>
  </si>
  <si>
    <t>LineStar 4 kerekes központ</t>
  </si>
  <si>
    <t>Centerliner CLE/CLS/CLX</t>
  </si>
  <si>
    <t>CenterStar</t>
  </si>
  <si>
    <t>CenterStar Corner System</t>
  </si>
  <si>
    <t>Fanfaro TRD 50 SHPD 20W50 6102 20 L/kanna</t>
  </si>
  <si>
    <t>Egységár [egység/Huf]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</si>
</sst>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theme="1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sz val="11"/>
      <color rgb="FF00B050"/>
      <name val="Aptos Narrow"/>
      <family val="2"/>
      <charset val="238"/>
      <scheme val="minor"/>
    </font>
    <font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0" fillId="0" borderId="4" xfId="1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164" fontId="0" fillId="0" borderId="2" xfId="0" applyNumberFormat="1" applyBorder="1" applyProtection="1">
      <protection hidden="1"/>
    </xf>
    <xf numFmtId="164" fontId="0" fillId="0" borderId="11" xfId="0" applyNumberFormat="1" applyBorder="1" applyProtection="1">
      <protection hidden="1"/>
    </xf>
    <xf numFmtId="164" fontId="6" fillId="0" borderId="12" xfId="0" applyNumberFormat="1" applyFont="1" applyBorder="1" applyAlignment="1" applyProtection="1">
      <alignment horizontal="center" vertical="center"/>
      <protection hidden="1"/>
    </xf>
    <xf numFmtId="0" fontId="0" fillId="2" borderId="9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A8F35-64AB-4FDD-8330-29F2561D1EE1}">
  <dimension ref="A1:F48"/>
  <sheetViews>
    <sheetView tabSelected="1" zoomScaleNormal="100" workbookViewId="0">
      <selection activeCell="L14" sqref="L14"/>
    </sheetView>
  </sheetViews>
  <sheetFormatPr defaultRowHeight="15" x14ac:dyDescent="0.25"/>
  <cols>
    <col min="1" max="1" width="25.28515625" bestFit="1" customWidth="1"/>
    <col min="2" max="2" width="40.7109375" bestFit="1" customWidth="1"/>
    <col min="3" max="3" width="37.5703125" bestFit="1" customWidth="1"/>
    <col min="4" max="4" width="20.140625" bestFit="1" customWidth="1"/>
    <col min="5" max="5" width="14.42578125" bestFit="1" customWidth="1"/>
    <col min="6" max="6" width="13.85546875" style="12" customWidth="1"/>
  </cols>
  <sheetData>
    <row r="1" spans="1:6" ht="19.5" customHeight="1" x14ac:dyDescent="0.25">
      <c r="A1" s="10" t="s">
        <v>4</v>
      </c>
    </row>
    <row r="2" spans="1:6" x14ac:dyDescent="0.25">
      <c r="A2" s="4"/>
      <c r="B2" s="4"/>
      <c r="C2" s="26" t="s">
        <v>11</v>
      </c>
      <c r="D2" s="4"/>
      <c r="E2" s="4"/>
      <c r="F2" s="13"/>
    </row>
    <row r="3" spans="1:6" ht="15.75" thickBot="1" x14ac:dyDescent="0.3">
      <c r="A3" s="4"/>
      <c r="B3" s="5" t="s">
        <v>2</v>
      </c>
      <c r="C3" s="5" t="s">
        <v>9</v>
      </c>
      <c r="D3" s="5" t="s">
        <v>17</v>
      </c>
      <c r="E3" s="5" t="s">
        <v>3</v>
      </c>
      <c r="F3" s="14" t="s">
        <v>10</v>
      </c>
    </row>
    <row r="4" spans="1:6" x14ac:dyDescent="0.25">
      <c r="A4" s="5" t="s">
        <v>0</v>
      </c>
      <c r="B4" s="8" t="s">
        <v>6</v>
      </c>
      <c r="C4" s="3">
        <v>8</v>
      </c>
      <c r="D4" s="9">
        <v>15873</v>
      </c>
      <c r="E4" s="18">
        <v>1</v>
      </c>
      <c r="F4" s="15">
        <f>ROUNDUP((C4*$E$4+8)/10,0)*D4</f>
        <v>31746</v>
      </c>
    </row>
    <row r="5" spans="1:6" x14ac:dyDescent="0.25">
      <c r="A5" s="5" t="s">
        <v>1</v>
      </c>
      <c r="B5" s="11" t="s">
        <v>16</v>
      </c>
      <c r="C5" s="5">
        <v>2</v>
      </c>
      <c r="D5" s="6">
        <v>28560</v>
      </c>
      <c r="E5" s="19"/>
      <c r="F5" s="16">
        <f>ROUNDUP((C5*$E$4+4)/20,0)*D5</f>
        <v>28560</v>
      </c>
    </row>
    <row r="6" spans="1:6" x14ac:dyDescent="0.25">
      <c r="A6" s="21" t="s">
        <v>5</v>
      </c>
      <c r="B6" s="7" t="s">
        <v>7</v>
      </c>
      <c r="C6" s="5">
        <v>1</v>
      </c>
      <c r="D6" s="6">
        <v>1883</v>
      </c>
      <c r="E6" s="19"/>
      <c r="F6" s="16">
        <f>ROUNDUP(C6*$E$4/4,0)*D6</f>
        <v>1883</v>
      </c>
    </row>
    <row r="7" spans="1:6" x14ac:dyDescent="0.25">
      <c r="A7" s="22"/>
      <c r="B7" s="7" t="s">
        <v>8</v>
      </c>
      <c r="C7" s="5">
        <v>1</v>
      </c>
      <c r="D7" s="6">
        <v>1407</v>
      </c>
      <c r="E7" s="20"/>
      <c r="F7" s="16">
        <f>ROUNDUP(C7*$E$4/4,0)*D7</f>
        <v>1407</v>
      </c>
    </row>
    <row r="8" spans="1:6" ht="15.75" thickBot="1" x14ac:dyDescent="0.3">
      <c r="A8" s="4"/>
      <c r="B8" s="4"/>
      <c r="C8" s="4"/>
      <c r="D8" s="4"/>
      <c r="E8" s="4"/>
      <c r="F8" s="17">
        <f>SUM(F4:F7)</f>
        <v>63596</v>
      </c>
    </row>
    <row r="11" spans="1:6" x14ac:dyDescent="0.25">
      <c r="C11" s="1"/>
      <c r="D11" s="2"/>
    </row>
    <row r="12" spans="1:6" x14ac:dyDescent="0.25">
      <c r="A12" s="4"/>
      <c r="B12" s="4"/>
      <c r="C12" s="26" t="s">
        <v>12</v>
      </c>
      <c r="D12" s="4"/>
      <c r="E12" s="4"/>
      <c r="F12" s="13"/>
    </row>
    <row r="13" spans="1:6" ht="15.75" thickBot="1" x14ac:dyDescent="0.3">
      <c r="A13" s="4"/>
      <c r="B13" s="5" t="s">
        <v>2</v>
      </c>
      <c r="C13" s="5" t="s">
        <v>9</v>
      </c>
      <c r="D13" s="5" t="s">
        <v>17</v>
      </c>
      <c r="E13" s="5" t="s">
        <v>3</v>
      </c>
      <c r="F13" s="14" t="s">
        <v>10</v>
      </c>
    </row>
    <row r="14" spans="1:6" x14ac:dyDescent="0.25">
      <c r="A14" s="5" t="s">
        <v>0</v>
      </c>
      <c r="B14" s="8" t="s">
        <v>6</v>
      </c>
      <c r="C14" s="3">
        <v>8</v>
      </c>
      <c r="D14" s="9">
        <v>15873</v>
      </c>
      <c r="E14" s="18">
        <v>1</v>
      </c>
      <c r="F14" s="15">
        <f>ROUNDUP((C14*E14+16)/10,0)*D14</f>
        <v>47619</v>
      </c>
    </row>
    <row r="15" spans="1:6" x14ac:dyDescent="0.25">
      <c r="A15" s="5" t="s">
        <v>1</v>
      </c>
      <c r="B15" s="11" t="s">
        <v>16</v>
      </c>
      <c r="C15" s="5">
        <v>2</v>
      </c>
      <c r="D15" s="6">
        <v>28560</v>
      </c>
      <c r="E15" s="19"/>
      <c r="F15" s="16">
        <f>ROUNDUP((C15*E14+8)/20,0)*D15</f>
        <v>28560</v>
      </c>
    </row>
    <row r="16" spans="1:6" x14ac:dyDescent="0.25">
      <c r="A16" s="21" t="s">
        <v>5</v>
      </c>
      <c r="B16" s="7" t="s">
        <v>7</v>
      </c>
      <c r="C16" s="5">
        <v>1</v>
      </c>
      <c r="D16" s="6">
        <v>1883</v>
      </c>
      <c r="E16" s="19"/>
      <c r="F16" s="16">
        <f>ROUNDUP(C16*E14/4,0)*D16</f>
        <v>1883</v>
      </c>
    </row>
    <row r="17" spans="1:6" x14ac:dyDescent="0.25">
      <c r="A17" s="22"/>
      <c r="B17" s="7" t="s">
        <v>8</v>
      </c>
      <c r="C17" s="5">
        <v>1</v>
      </c>
      <c r="D17" s="6">
        <v>1407</v>
      </c>
      <c r="E17" s="20"/>
      <c r="F17" s="16">
        <f>ROUNDUP(C17*E14/4,0)*D17</f>
        <v>1407</v>
      </c>
    </row>
    <row r="18" spans="1:6" ht="15.75" thickBot="1" x14ac:dyDescent="0.3">
      <c r="A18" s="4"/>
      <c r="B18" s="4"/>
      <c r="C18" s="4"/>
      <c r="D18" s="4"/>
      <c r="E18" s="4"/>
      <c r="F18" s="17">
        <f>SUM(F14:F17)</f>
        <v>79469</v>
      </c>
    </row>
    <row r="23" spans="1:6" x14ac:dyDescent="0.25">
      <c r="A23" s="4"/>
      <c r="B23" s="4"/>
      <c r="C23" s="26" t="s">
        <v>13</v>
      </c>
      <c r="D23" s="4"/>
      <c r="E23" s="4"/>
      <c r="F23" s="13"/>
    </row>
    <row r="24" spans="1:6" ht="15.75" thickBot="1" x14ac:dyDescent="0.3">
      <c r="A24" s="4"/>
      <c r="B24" s="5" t="s">
        <v>2</v>
      </c>
      <c r="C24" s="5" t="s">
        <v>9</v>
      </c>
      <c r="D24" s="5" t="s">
        <v>17</v>
      </c>
      <c r="E24" s="5" t="s">
        <v>3</v>
      </c>
      <c r="F24" s="14" t="s">
        <v>10</v>
      </c>
    </row>
    <row r="25" spans="1:6" x14ac:dyDescent="0.25">
      <c r="A25" s="5" t="s">
        <v>0</v>
      </c>
      <c r="B25" s="8" t="s">
        <v>6</v>
      </c>
      <c r="C25" s="3">
        <v>8</v>
      </c>
      <c r="D25" s="9">
        <v>15873</v>
      </c>
      <c r="E25" s="18">
        <v>1</v>
      </c>
      <c r="F25" s="15">
        <f>ROUNDUP((C25*E25+16)/10,0)*D25</f>
        <v>47619</v>
      </c>
    </row>
    <row r="26" spans="1:6" x14ac:dyDescent="0.25">
      <c r="A26" s="5" t="s">
        <v>1</v>
      </c>
      <c r="B26" s="11" t="s">
        <v>16</v>
      </c>
      <c r="C26" s="5">
        <v>2</v>
      </c>
      <c r="D26" s="6">
        <v>28560</v>
      </c>
      <c r="E26" s="19"/>
      <c r="F26" s="16">
        <f>ROUNDUP((C26*E25+16)/20,0)*D26</f>
        <v>28560</v>
      </c>
    </row>
    <row r="27" spans="1:6" x14ac:dyDescent="0.25">
      <c r="A27" s="21" t="s">
        <v>5</v>
      </c>
      <c r="B27" s="7" t="s">
        <v>7</v>
      </c>
      <c r="C27" s="5">
        <v>1</v>
      </c>
      <c r="D27" s="6">
        <v>1883</v>
      </c>
      <c r="E27" s="19"/>
      <c r="F27" s="16">
        <f>ROUNDUP(C27*E25/4,0)*D27</f>
        <v>1883</v>
      </c>
    </row>
    <row r="28" spans="1:6" x14ac:dyDescent="0.25">
      <c r="A28" s="22"/>
      <c r="B28" s="7" t="s">
        <v>8</v>
      </c>
      <c r="C28" s="5">
        <v>1</v>
      </c>
      <c r="D28" s="6">
        <v>1407</v>
      </c>
      <c r="E28" s="20"/>
      <c r="F28" s="16">
        <f>ROUNDUP(C28*E25/4,0)*D28</f>
        <v>1407</v>
      </c>
    </row>
    <row r="29" spans="1:6" ht="15.75" thickBot="1" x14ac:dyDescent="0.3">
      <c r="A29" s="4"/>
      <c r="B29" s="4"/>
      <c r="C29" s="4"/>
      <c r="D29" s="4"/>
      <c r="E29" s="4"/>
      <c r="F29" s="17">
        <f>SUM(F25:F28)</f>
        <v>79469</v>
      </c>
    </row>
    <row r="32" spans="1:6" x14ac:dyDescent="0.25">
      <c r="A32" s="4"/>
      <c r="B32" s="4"/>
      <c r="C32" s="26" t="s">
        <v>14</v>
      </c>
      <c r="D32" s="4"/>
      <c r="E32" s="4"/>
      <c r="F32" s="13"/>
    </row>
    <row r="33" spans="1:6" ht="15.75" thickBot="1" x14ac:dyDescent="0.3">
      <c r="A33" s="4"/>
      <c r="B33" s="5" t="s">
        <v>2</v>
      </c>
      <c r="C33" s="5" t="s">
        <v>9</v>
      </c>
      <c r="D33" s="5" t="s">
        <v>17</v>
      </c>
      <c r="E33" s="5" t="s">
        <v>3</v>
      </c>
      <c r="F33" s="14" t="s">
        <v>10</v>
      </c>
    </row>
    <row r="34" spans="1:6" x14ac:dyDescent="0.25">
      <c r="A34" s="5" t="s">
        <v>0</v>
      </c>
      <c r="B34" s="8" t="s">
        <v>6</v>
      </c>
      <c r="C34" s="3">
        <v>8</v>
      </c>
      <c r="D34" s="9">
        <v>15873</v>
      </c>
      <c r="E34" s="18">
        <v>1</v>
      </c>
      <c r="F34" s="15">
        <f>ROUNDUP((C34*E34)/10,0)*D34</f>
        <v>15873</v>
      </c>
    </row>
    <row r="35" spans="1:6" x14ac:dyDescent="0.25">
      <c r="A35" s="5" t="s">
        <v>1</v>
      </c>
      <c r="B35" s="11" t="s">
        <v>16</v>
      </c>
      <c r="C35" s="5">
        <v>2</v>
      </c>
      <c r="D35" s="6">
        <v>28560</v>
      </c>
      <c r="E35" s="19"/>
      <c r="F35" s="16">
        <f>ROUNDUP((C35*E34)/20,0)*D35</f>
        <v>28560</v>
      </c>
    </row>
    <row r="36" spans="1:6" x14ac:dyDescent="0.25">
      <c r="A36" s="21" t="s">
        <v>5</v>
      </c>
      <c r="B36" s="7" t="s">
        <v>7</v>
      </c>
      <c r="C36" s="5">
        <v>1</v>
      </c>
      <c r="D36" s="6">
        <v>1883</v>
      </c>
      <c r="E36" s="19"/>
      <c r="F36" s="16">
        <f>ROUNDUP(C36*E34/4,0)*D36*2</f>
        <v>3766</v>
      </c>
    </row>
    <row r="37" spans="1:6" x14ac:dyDescent="0.25">
      <c r="A37" s="22"/>
      <c r="B37" s="7" t="s">
        <v>8</v>
      </c>
      <c r="C37" s="5">
        <v>1</v>
      </c>
      <c r="D37" s="6">
        <v>1407</v>
      </c>
      <c r="E37" s="20"/>
      <c r="F37" s="16">
        <f>ROUNDUP(C37*E34/4,0)*D37</f>
        <v>1407</v>
      </c>
    </row>
    <row r="38" spans="1:6" ht="15.75" thickBot="1" x14ac:dyDescent="0.3">
      <c r="A38" s="4"/>
      <c r="B38" s="4"/>
      <c r="C38" s="4"/>
      <c r="D38" s="4"/>
      <c r="E38" s="4"/>
      <c r="F38" s="17">
        <f>SUM(F34:F37)</f>
        <v>49606</v>
      </c>
    </row>
    <row r="42" spans="1:6" x14ac:dyDescent="0.25">
      <c r="A42" s="4"/>
      <c r="B42" s="4"/>
      <c r="C42" s="26" t="s">
        <v>15</v>
      </c>
      <c r="D42" s="4"/>
      <c r="E42" s="4"/>
      <c r="F42" s="13"/>
    </row>
    <row r="43" spans="1:6" ht="15.75" thickBot="1" x14ac:dyDescent="0.3">
      <c r="A43" s="4"/>
      <c r="B43" s="5" t="s">
        <v>2</v>
      </c>
      <c r="C43" s="5" t="s">
        <v>9</v>
      </c>
      <c r="D43" s="5" t="s">
        <v>17</v>
      </c>
      <c r="E43" s="5" t="s">
        <v>3</v>
      </c>
      <c r="F43" s="14" t="s">
        <v>10</v>
      </c>
    </row>
    <row r="44" spans="1:6" x14ac:dyDescent="0.25">
      <c r="A44" s="5" t="s">
        <v>0</v>
      </c>
      <c r="B44" s="8" t="s">
        <v>6</v>
      </c>
      <c r="C44" s="3">
        <v>8</v>
      </c>
      <c r="D44" s="9">
        <v>15873</v>
      </c>
      <c r="E44" s="23">
        <v>1</v>
      </c>
      <c r="F44" s="15">
        <f>ROUNDUP((C44*E44+12)/10,0)*D44</f>
        <v>31746</v>
      </c>
    </row>
    <row r="45" spans="1:6" x14ac:dyDescent="0.25">
      <c r="A45" s="5" t="s">
        <v>1</v>
      </c>
      <c r="B45" s="11" t="s">
        <v>16</v>
      </c>
      <c r="C45" s="5">
        <v>2</v>
      </c>
      <c r="D45" s="6">
        <v>28560</v>
      </c>
      <c r="E45" s="24"/>
      <c r="F45" s="16">
        <f>ROUNDUP((C45*E44+6)/20,0)*D45</f>
        <v>28560</v>
      </c>
    </row>
    <row r="46" spans="1:6" x14ac:dyDescent="0.25">
      <c r="A46" s="21" t="s">
        <v>5</v>
      </c>
      <c r="B46" s="7" t="s">
        <v>7</v>
      </c>
      <c r="C46" s="5">
        <v>1</v>
      </c>
      <c r="D46" s="6">
        <v>1883</v>
      </c>
      <c r="E46" s="24"/>
      <c r="F46" s="16">
        <f>ROUNDUP(C46*E44/4,0)*D46*3</f>
        <v>5649</v>
      </c>
    </row>
    <row r="47" spans="1:6" x14ac:dyDescent="0.25">
      <c r="A47" s="22"/>
      <c r="B47" s="7" t="s">
        <v>8</v>
      </c>
      <c r="C47" s="5">
        <v>1</v>
      </c>
      <c r="D47" s="6">
        <v>1407</v>
      </c>
      <c r="E47" s="25"/>
      <c r="F47" s="16">
        <f>ROUNDUP(C47*E44/4,0)*D47</f>
        <v>1407</v>
      </c>
    </row>
    <row r="48" spans="1:6" ht="15.75" thickBot="1" x14ac:dyDescent="0.3">
      <c r="A48" s="4"/>
      <c r="B48" s="4"/>
      <c r="C48" s="4"/>
      <c r="D48" s="4"/>
      <c r="E48" s="4"/>
      <c r="F48" s="17">
        <f>SUM(F44:F47)</f>
        <v>67362</v>
      </c>
    </row>
  </sheetData>
  <mergeCells count="10">
    <mergeCell ref="E34:E37"/>
    <mergeCell ref="A36:A37"/>
    <mergeCell ref="E44:E47"/>
    <mergeCell ref="A46:A47"/>
    <mergeCell ref="A16:A17"/>
    <mergeCell ref="E14:E17"/>
    <mergeCell ref="E25:E28"/>
    <mergeCell ref="A27:A28"/>
    <mergeCell ref="A6:A7"/>
    <mergeCell ref="E4:E7"/>
  </mergeCells>
  <pageMargins left="0.7" right="0.7" top="0.75" bottom="0.75" header="0.3" footer="0.3"/>
  <pageSetup paperSize="9" orientation="portrait" r:id="rId1"/>
  <ignoredErrors>
    <ignoredError sqref="F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Nagy Dávid</dc:creator>
  <cp:lastModifiedBy>Nagy Dávid</cp:lastModifiedBy>
  <dcterms:created xsi:type="dcterms:W3CDTF">2024-10-07T06:50:49Z</dcterms:created>
  <dcterms:modified xsi:type="dcterms:W3CDTF">2024-10-14T11:49:14Z</dcterms:modified>
</cp:coreProperties>
</file>